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 Summary" sheetId="1" state="visible" r:id="rId1"/>
    <sheet xmlns:r="http://schemas.openxmlformats.org/officeDocument/2006/relationships" name="Loan Portfolio" sheetId="2" state="visible" r:id="rId2"/>
    <sheet xmlns:r="http://schemas.openxmlformats.org/officeDocument/2006/relationships" name="Fraud Intelligence" sheetId="3" state="visible" r:id="rId3"/>
    <sheet xmlns:r="http://schemas.openxmlformats.org/officeDocument/2006/relationships" name="Regulatory Ratios" sheetId="4" state="visible" r:id="rId4"/>
    <sheet xmlns:r="http://schemas.openxmlformats.org/officeDocument/2006/relationships" name="ML Model Performanc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R#,##0"/>
    <numFmt numFmtId="166" formatCode="0.000"/>
  </numFmts>
  <fonts count="25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00A8E0"/>
      <sz val="11"/>
    </font>
    <font>
      <name val="Arial"/>
      <b val="1"/>
      <color rgb="005A5A5A"/>
      <sz val="9"/>
    </font>
    <font>
      <name val="Arial"/>
      <b val="1"/>
      <color rgb="0000B050"/>
      <sz val="20"/>
    </font>
    <font>
      <name val="Arial"/>
      <b val="1"/>
      <color rgb="00FFC000"/>
      <sz val="20"/>
    </font>
    <font>
      <name val="Arial"/>
      <b val="1"/>
      <color rgb="0000B050"/>
      <sz val="9"/>
    </font>
    <font>
      <name val="Arial"/>
      <b val="1"/>
      <color rgb="00FFC000"/>
      <sz val="9"/>
    </font>
    <font>
      <name val="Arial"/>
      <color rgb="00808080"/>
      <sz val="8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000000"/>
      <sz val="9"/>
    </font>
    <font>
      <name val="Arial"/>
      <b val="1"/>
      <color rgb="00276221"/>
      <sz val="9"/>
    </font>
    <font>
      <name val="Arial"/>
      <b val="1"/>
      <color rgb="00FFFFFF"/>
      <sz val="14"/>
    </font>
    <font>
      <name val="Arial"/>
      <b val="1"/>
      <color rgb="00000000"/>
      <sz val="10"/>
    </font>
    <font>
      <name val="Arial"/>
      <color rgb="00000000"/>
      <sz val="10"/>
    </font>
    <font>
      <name val="Arial"/>
      <i val="1"/>
      <color rgb="00808080"/>
      <sz val="8"/>
    </font>
    <font>
      <name val="Arial"/>
      <b val="1"/>
      <color rgb="00276221"/>
      <sz val="10"/>
    </font>
    <font>
      <name val="Arial"/>
      <b val="1"/>
      <color rgb="009C6500"/>
      <sz val="10"/>
    </font>
    <font>
      <name val="Arial"/>
      <b val="1"/>
      <color rgb="009C6500"/>
      <sz val="9"/>
    </font>
    <font>
      <name val="Arial"/>
      <b val="1"/>
      <color rgb="009C0006"/>
      <sz val="9"/>
    </font>
    <font>
      <name val="Segoe UI"/>
      <b val="1"/>
      <color rgb="00FFFFFF"/>
      <sz val="13"/>
    </font>
    <font>
      <name val="Segoe UI"/>
      <b val="1"/>
      <color rgb="00C9A84C"/>
      <sz val="10"/>
    </font>
    <font>
      <name val="Segoe UI"/>
      <color rgb="001C2B3A"/>
      <sz val="10"/>
    </font>
    <font>
      <name val="Segoe UI"/>
      <b val="1"/>
      <color rgb="001C2B3A"/>
      <sz val="10"/>
    </font>
  </fonts>
  <fills count="13">
    <fill>
      <patternFill/>
    </fill>
    <fill>
      <patternFill patternType="gray125"/>
    </fill>
    <fill>
      <patternFill patternType="solid">
        <fgColor rgb="001A2E3B"/>
      </patternFill>
    </fill>
    <fill>
      <patternFill patternType="solid">
        <fgColor rgb="00F7FBFD"/>
      </patternFill>
    </fill>
    <fill>
      <patternFill patternType="solid">
        <fgColor rgb="00F0F8FC"/>
      </patternFill>
    </fill>
    <fill>
      <patternFill patternType="solid">
        <fgColor rgb="00FAFEFE"/>
      </patternFill>
    </fill>
    <fill>
      <patternFill patternType="solid">
        <fgColor rgb="0000A8E0"/>
      </patternFill>
    </fill>
    <fill>
      <patternFill patternType="solid">
        <fgColor rgb="002C5F7A"/>
      </patternFill>
    </fill>
    <fill>
      <patternFill patternType="solid">
        <fgColor rgb="00FFFFFF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0A1628"/>
      </patternFill>
    </fill>
    <fill>
      <patternFill patternType="solid">
        <fgColor rgb="000F2040"/>
      </patternFill>
    </fill>
  </fills>
  <borders count="7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  <border>
      <left style="thin">
        <color rgb="00DDE5F0"/>
      </left>
      <right style="thin">
        <color rgb="00DDE5F0"/>
      </right>
      <top style="thin">
        <color rgb="00DDE5F0"/>
      </top>
      <bottom style="thin">
        <color rgb="00DDE5F0"/>
      </bottom>
    </border>
  </borders>
  <cellStyleXfs count="1">
    <xf numFmtId="0" fontId="0" fillId="0" borderId="0"/>
  </cellStyleXfs>
  <cellXfs count="8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horizontal="right" vertical="center"/>
    </xf>
    <xf numFmtId="0" fontId="9" fillId="6" borderId="0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left" vertical="center"/>
    </xf>
    <xf numFmtId="0" fontId="12" fillId="8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center" vertical="center" wrapText="1"/>
    </xf>
    <xf numFmtId="0" fontId="13" fillId="2" borderId="0" applyAlignment="1" pivotButton="0" quotePrefix="0" xfId="0">
      <alignment horizontal="center" vertical="center" wrapText="1"/>
    </xf>
    <xf numFmtId="0" fontId="9" fillId="6" borderId="1" applyAlignment="1" pivotButton="0" quotePrefix="0" xfId="0">
      <alignment horizontal="center" vertical="center" wrapText="1"/>
    </xf>
    <xf numFmtId="0" fontId="14" fillId="8" borderId="1" applyAlignment="1" pivotButton="0" quotePrefix="0" xfId="0">
      <alignment horizontal="left" vertical="center"/>
    </xf>
    <xf numFmtId="3" fontId="15" fillId="8" borderId="1" applyAlignment="1" pivotButton="0" quotePrefix="0" xfId="0">
      <alignment horizontal="right" vertical="center"/>
    </xf>
    <xf numFmtId="164" fontId="15" fillId="8" borderId="1" applyAlignment="1" pivotButton="0" quotePrefix="0" xfId="0">
      <alignment horizontal="right" vertical="center"/>
    </xf>
    <xf numFmtId="0" fontId="14" fillId="4" borderId="1" applyAlignment="1" pivotButton="0" quotePrefix="0" xfId="0">
      <alignment horizontal="left" vertical="center"/>
    </xf>
    <xf numFmtId="3" fontId="15" fillId="4" borderId="1" applyAlignment="1" pivotButton="0" quotePrefix="0" xfId="0">
      <alignment horizontal="right" vertical="center"/>
    </xf>
    <xf numFmtId="164" fontId="15" fillId="4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left" vertical="center"/>
    </xf>
    <xf numFmtId="3" fontId="9" fillId="2" borderId="1" applyAlignment="1" pivotButton="0" quotePrefix="0" xfId="0">
      <alignment horizontal="right" vertical="center"/>
    </xf>
    <xf numFmtId="164" fontId="9" fillId="2" borderId="1" applyAlignment="1" pivotButton="0" quotePrefix="0" xfId="0">
      <alignment horizontal="right" vertical="center"/>
    </xf>
    <xf numFmtId="0" fontId="16" fillId="0" borderId="0" pivotButton="0" quotePrefix="0" xfId="0"/>
    <xf numFmtId="0" fontId="14" fillId="8" borderId="1" applyAlignment="1" pivotButton="0" quotePrefix="0" xfId="0">
      <alignment horizontal="center" vertical="center" wrapText="1"/>
    </xf>
    <xf numFmtId="10" fontId="15" fillId="8" borderId="1" applyAlignment="1" pivotButton="0" quotePrefix="0" xfId="0">
      <alignment horizontal="right" vertical="center"/>
    </xf>
    <xf numFmtId="165" fontId="15" fillId="8" borderId="1" applyAlignment="1" pivotButton="0" quotePrefix="0" xfId="0">
      <alignment horizontal="right" vertical="center"/>
    </xf>
    <xf numFmtId="0" fontId="14" fillId="4" borderId="1" applyAlignment="1" pivotButton="0" quotePrefix="0" xfId="0">
      <alignment horizontal="center" vertical="center" wrapText="1"/>
    </xf>
    <xf numFmtId="10" fontId="15" fillId="4" borderId="1" applyAlignment="1" pivotButton="0" quotePrefix="0" xfId="0">
      <alignment horizontal="right" vertical="center"/>
    </xf>
    <xf numFmtId="165" fontId="15" fillId="4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center" vertical="center" wrapText="1"/>
    </xf>
    <xf numFmtId="10" fontId="9" fillId="2" borderId="1" applyAlignment="1" pivotButton="0" quotePrefix="0" xfId="0">
      <alignment horizontal="right" vertical="center"/>
    </xf>
    <xf numFmtId="165" fontId="9" fillId="2" borderId="1" applyAlignment="1" pivotButton="0" quotePrefix="0" xfId="0">
      <alignment horizontal="right" vertical="center"/>
    </xf>
    <xf numFmtId="0" fontId="14" fillId="0" borderId="1" applyAlignment="1" pivotButton="0" quotePrefix="0" xfId="0">
      <alignment horizontal="left" vertical="center"/>
    </xf>
    <xf numFmtId="164" fontId="15" fillId="4" borderId="1" applyAlignment="1" pivotButton="0" quotePrefix="0" xfId="0">
      <alignment horizontal="center" vertical="center" wrapText="1"/>
    </xf>
    <xf numFmtId="0" fontId="17" fillId="9" borderId="1" applyAlignment="1" pivotButton="0" quotePrefix="0" xfId="0">
      <alignment horizontal="center" vertical="center" wrapText="1"/>
    </xf>
    <xf numFmtId="164" fontId="15" fillId="8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left" vertical="center"/>
    </xf>
    <xf numFmtId="3" fontId="15" fillId="8" borderId="1" applyAlignment="1" pivotButton="0" quotePrefix="0" xfId="0">
      <alignment horizontal="center" vertical="center" wrapText="1"/>
    </xf>
    <xf numFmtId="166" fontId="18" fillId="10" borderId="1" applyAlignment="1" pivotButton="0" quotePrefix="0" xfId="0">
      <alignment horizontal="center" vertical="center" wrapText="1"/>
    </xf>
    <xf numFmtId="166" fontId="15" fillId="8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left" vertical="center"/>
    </xf>
    <xf numFmtId="3" fontId="15" fillId="4" borderId="1" applyAlignment="1" pivotButton="0" quotePrefix="0" xfId="0">
      <alignment horizontal="center" vertical="center" wrapText="1"/>
    </xf>
    <xf numFmtId="166" fontId="15" fillId="4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 wrapText="1"/>
    </xf>
    <xf numFmtId="166" fontId="17" fillId="9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2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 wrapText="1"/>
    </xf>
    <xf numFmtId="0" fontId="19" fillId="0" borderId="1" applyAlignment="1" pivotButton="0" quotePrefix="0" xfId="0">
      <alignment horizontal="center" vertical="center" wrapText="1"/>
    </xf>
    <xf numFmtId="0" fontId="20" fillId="0" borderId="1" applyAlignment="1" pivotButton="0" quotePrefix="0" xfId="0">
      <alignment horizontal="center" vertical="center" wrapText="1"/>
    </xf>
    <xf numFmtId="0" fontId="21" fillId="11" borderId="0" applyAlignment="1" pivotButton="0" quotePrefix="0" xfId="0">
      <alignment horizontal="center" vertical="center" wrapText="1"/>
    </xf>
    <xf numFmtId="0" fontId="22" fillId="12" borderId="0" applyAlignment="1" pivotButton="0" quotePrefix="0" xfId="0">
      <alignment horizontal="center" vertical="center" wrapText="1"/>
    </xf>
    <xf numFmtId="0" fontId="23" fillId="8" borderId="6" applyAlignment="1" pivotButton="0" quotePrefix="0" xfId="0">
      <alignment horizontal="center" vertical="center" wrapText="1"/>
    </xf>
    <xf numFmtId="0" fontId="23" fillId="8" borderId="6" applyAlignment="1" pivotButton="0" quotePrefix="0" xfId="0">
      <alignment horizontal="left" vertical="center"/>
    </xf>
    <xf numFmtId="0" fontId="24" fillId="8" borderId="6" applyAlignment="1" pivotButton="0" quotePrefix="0" xfId="0">
      <alignment horizontal="center" vertical="center" wrapText="1"/>
    </xf>
    <xf numFmtId="0" fontId="22" fillId="12" borderId="1" applyAlignment="1" pivotButton="0" quotePrefix="0" xfId="0">
      <alignment horizontal="center" vertical="center" wrapText="1"/>
    </xf>
    <xf numFmtId="0" fontId="24" fillId="8" borderId="6" applyAlignment="1" pivotButton="0" quotePrefix="0" xfId="0">
      <alignment horizontal="left" vertical="center"/>
    </xf>
    <xf numFmtId="3" fontId="23" fillId="8" borderId="6" applyAlignment="1" pivotButton="0" quotePrefix="0" xfId="0">
      <alignment horizontal="right" vertical="center"/>
    </xf>
    <xf numFmtId="164" fontId="23" fillId="8" borderId="6" applyAlignment="1" pivotButton="0" quotePrefix="0" xfId="0">
      <alignment horizontal="right" vertical="center"/>
    </xf>
    <xf numFmtId="0" fontId="21" fillId="11" borderId="1" applyAlignment="1" pivotButton="0" quotePrefix="0" xfId="0">
      <alignment horizontal="left" vertical="center"/>
    </xf>
    <xf numFmtId="3" fontId="21" fillId="11" borderId="1" applyAlignment="1" pivotButton="0" quotePrefix="0" xfId="0">
      <alignment horizontal="right" vertical="center"/>
    </xf>
    <xf numFmtId="164" fontId="21" fillId="11" borderId="1" applyAlignment="1" pivotButton="0" quotePrefix="0" xfId="0">
      <alignment horizontal="right" vertical="center"/>
    </xf>
    <xf numFmtId="10" fontId="23" fillId="8" borderId="6" applyAlignment="1" pivotButton="0" quotePrefix="0" xfId="0">
      <alignment horizontal="right" vertical="center"/>
    </xf>
    <xf numFmtId="165" fontId="23" fillId="8" borderId="6" applyAlignment="1" pivotButton="0" quotePrefix="0" xfId="0">
      <alignment horizontal="right" vertical="center"/>
    </xf>
    <xf numFmtId="0" fontId="21" fillId="11" borderId="1" applyAlignment="1" pivotButton="0" quotePrefix="0" xfId="0">
      <alignment horizontal="center" vertical="center" wrapText="1"/>
    </xf>
    <xf numFmtId="10" fontId="21" fillId="11" borderId="1" applyAlignment="1" pivotButton="0" quotePrefix="0" xfId="0">
      <alignment horizontal="right" vertical="center"/>
    </xf>
    <xf numFmtId="165" fontId="21" fillId="11" borderId="1" applyAlignment="1" pivotButton="0" quotePrefix="0" xfId="0">
      <alignment horizontal="right" vertical="center"/>
    </xf>
    <xf numFmtId="164" fontId="23" fillId="8" borderId="6" applyAlignment="1" pivotButton="0" quotePrefix="0" xfId="0">
      <alignment horizontal="center" vertical="center" wrapText="1"/>
    </xf>
    <xf numFmtId="3" fontId="23" fillId="8" borderId="6" applyAlignment="1" pivotButton="0" quotePrefix="0" xfId="0">
      <alignment horizontal="center" vertical="center" wrapText="1"/>
    </xf>
    <xf numFmtId="166" fontId="23" fillId="8" borderId="6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color rgb="009C0006"/>
      </font>
      <fill>
        <patternFill patternType="solid">
          <fgColor rgb="00FFC7CE"/>
          <bgColor rgb="00FFC7CE"/>
        </patternFill>
      </fill>
    </dxf>
    <dxf>
      <font>
        <color rgb="00276221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2" customWidth="1" min="4" max="4"/>
    <col width="30" customWidth="1" min="5" max="5"/>
    <col width="10" customWidth="1" min="6" max="6"/>
    <col width="13" customWidth="1" min="7" max="7"/>
    <col width="10" customWidth="1" min="8" max="8"/>
  </cols>
  <sheetData>
    <row r="1" ht="44" customHeight="1">
      <c r="A1" s="60" t="inlineStr">
        <is>
          <t>PRIME CAPITAL BANK — DATA INTELLIGENCE PLATFORM</t>
        </is>
      </c>
    </row>
    <row r="2" ht="22" customHeight="1">
      <c r="A2" s="2" t="inlineStr">
        <is>
          <t>Executive KPI Dashboard  |  Financial Year 2025</t>
        </is>
      </c>
    </row>
    <row r="3" ht="8" customHeight="1"/>
    <row r="4" ht="20" customHeight="1">
      <c r="A4" s="3" t="inlineStr">
        <is>
          <t>Total Assets</t>
        </is>
      </c>
      <c r="B4" s="53" t="n"/>
      <c r="C4" s="3" t="inlineStr">
        <is>
          <t>Total Loans</t>
        </is>
      </c>
      <c r="D4" s="53" t="n"/>
      <c r="E4" s="3" t="inlineStr">
        <is>
          <t>NPL Ratio</t>
        </is>
      </c>
      <c r="F4" s="53" t="n"/>
      <c r="G4" s="3" t="inlineStr">
        <is>
          <t>CET1 Capital Ratio</t>
        </is>
      </c>
      <c r="H4" s="53" t="n"/>
    </row>
    <row r="5" ht="38" customHeight="1">
      <c r="A5" s="4" t="inlineStr">
        <is>
          <t>R847.3B</t>
        </is>
      </c>
      <c r="B5" s="53" t="n"/>
      <c r="C5" s="4" t="inlineStr">
        <is>
          <t>R312.6B</t>
        </is>
      </c>
      <c r="D5" s="53" t="n"/>
      <c r="E5" s="5" t="inlineStr">
        <is>
          <t>2.8%</t>
        </is>
      </c>
      <c r="F5" s="53" t="n"/>
      <c r="G5" s="4" t="inlineStr">
        <is>
          <t>14.2%</t>
        </is>
      </c>
      <c r="H5" s="53" t="n"/>
    </row>
    <row r="6" ht="6" customHeight="1"/>
    <row r="7" ht="20" customHeight="1">
      <c r="A7" s="3" t="inlineStr">
        <is>
          <t>Return on Equity</t>
        </is>
      </c>
      <c r="B7" s="53" t="n"/>
      <c r="C7" s="3" t="inlineStr">
        <is>
          <t>Return on Assets</t>
        </is>
      </c>
      <c r="D7" s="53" t="n"/>
      <c r="E7" s="3" t="inlineStr">
        <is>
          <t>Net Interest Margin</t>
        </is>
      </c>
      <c r="F7" s="53" t="n"/>
      <c r="G7" s="3" t="inlineStr">
        <is>
          <t>Cost-to-Income</t>
        </is>
      </c>
      <c r="H7" s="53" t="n"/>
    </row>
    <row r="8" ht="38" customHeight="1">
      <c r="A8" s="4" t="inlineStr">
        <is>
          <t>18.4%</t>
        </is>
      </c>
      <c r="B8" s="53" t="n"/>
      <c r="C8" s="4" t="inlineStr">
        <is>
          <t>1.7%</t>
        </is>
      </c>
      <c r="D8" s="53" t="n"/>
      <c r="E8" s="4" t="inlineStr">
        <is>
          <t>4.2%</t>
        </is>
      </c>
      <c r="F8" s="53" t="n"/>
      <c r="G8" s="5" t="inlineStr">
        <is>
          <t>52.1%</t>
        </is>
      </c>
      <c r="H8" s="53" t="n"/>
    </row>
    <row r="9"/>
    <row r="10" ht="8" customHeight="1"/>
    <row r="11">
      <c r="A11" s="6" t="inlineStr">
        <is>
          <t>● Good</t>
        </is>
      </c>
      <c r="C11" s="7" t="inlineStr">
        <is>
          <t>● Monitor</t>
        </is>
      </c>
      <c r="E11" s="8" t="inlineStr">
        <is>
          <t>Source: Databricks Gold Layer  |  2026-06-25</t>
        </is>
      </c>
    </row>
    <row r="12" ht="8" customHeight="1"/>
    <row r="13" ht="22" customHeight="1">
      <c r="A13" s="61" t="inlineStr">
        <is>
          <t>PIPELINE ARCHITECTURE SUMMARY</t>
        </is>
      </c>
    </row>
    <row r="14" ht="18" customHeight="1">
      <c r="A14" s="10" t="inlineStr">
        <is>
          <t>Layer</t>
        </is>
      </c>
      <c r="B14" s="10" t="inlineStr">
        <is>
          <t>Tables</t>
        </is>
      </c>
      <c r="C14" s="10" t="inlineStr">
        <is>
          <t>Records</t>
        </is>
      </c>
      <c r="D14" s="10" t="inlineStr">
        <is>
          <t>Processing</t>
        </is>
      </c>
      <c r="E14" s="10" t="inlineStr">
        <is>
          <t>Technology</t>
        </is>
      </c>
      <c r="F14" s="10" t="inlineStr">
        <is>
          <t>SLA (min)</t>
        </is>
      </c>
      <c r="G14" s="10" t="inlineStr">
        <is>
          <t>Last Run</t>
        </is>
      </c>
      <c r="H14" s="10" t="inlineStr">
        <is>
          <t>Status</t>
        </is>
      </c>
    </row>
    <row r="15" ht="16" customHeight="1">
      <c r="A15" s="62" t="inlineStr">
        <is>
          <t>Bronze</t>
        </is>
      </c>
      <c r="B15" s="62" t="inlineStr">
        <is>
          <t>7</t>
        </is>
      </c>
      <c r="C15" s="62" t="inlineStr">
        <is>
          <t>830,000+</t>
        </is>
      </c>
      <c r="D15" s="63" t="inlineStr">
        <is>
          <t>Raw ingestion — synthetic Delta Lake data</t>
        </is>
      </c>
      <c r="E15" s="62" t="inlineStr">
        <is>
          <t>PySpark + Delta Lake</t>
        </is>
      </c>
      <c r="F15" s="62" t="inlineStr">
        <is>
          <t>15</t>
        </is>
      </c>
      <c r="G15" s="62" t="inlineStr">
        <is>
          <t>2026-06-25</t>
        </is>
      </c>
      <c r="H15" s="64" t="inlineStr">
        <is>
          <t>SUCCESS</t>
        </is>
      </c>
    </row>
    <row r="16" ht="16" customHeight="1">
      <c r="A16" s="14" t="inlineStr">
        <is>
          <t>Silver</t>
        </is>
      </c>
      <c r="B16" s="14" t="inlineStr">
        <is>
          <t>5</t>
        </is>
      </c>
      <c r="C16" s="14" t="inlineStr">
        <is>
          <t>826,400+</t>
        </is>
      </c>
      <c r="D16" s="15" t="inlineStr">
        <is>
          <t>Cleanse / deduplicate / PII masking</t>
        </is>
      </c>
      <c r="E16" s="14" t="inlineStr">
        <is>
          <t>PySpark + Great Expectations</t>
        </is>
      </c>
      <c r="F16" s="14" t="inlineStr">
        <is>
          <t>20</t>
        </is>
      </c>
      <c r="G16" s="14" t="inlineStr">
        <is>
          <t>2026-06-25</t>
        </is>
      </c>
      <c r="H16" s="16" t="inlineStr">
        <is>
          <t>SUCCESS</t>
        </is>
      </c>
    </row>
    <row r="17" ht="16" customHeight="1">
      <c r="A17" s="62" t="inlineStr">
        <is>
          <t>Gold</t>
        </is>
      </c>
      <c r="B17" s="62" t="inlineStr">
        <is>
          <t>4+</t>
        </is>
      </c>
      <c r="C17" s="62" t="inlineStr">
        <is>
          <t>Star schema</t>
        </is>
      </c>
      <c r="D17" s="63" t="inlineStr">
        <is>
          <t>Dim/Fact MERGE + Z-order + OPTIMIZE</t>
        </is>
      </c>
      <c r="E17" s="62" t="inlineStr">
        <is>
          <t>Delta Lake + DeltaTable</t>
        </is>
      </c>
      <c r="F17" s="62" t="inlineStr">
        <is>
          <t>25</t>
        </is>
      </c>
      <c r="G17" s="62" t="inlineStr">
        <is>
          <t>2026-06-25</t>
        </is>
      </c>
      <c r="H17" s="64" t="inlineStr">
        <is>
          <t>SUCCESS</t>
        </is>
      </c>
    </row>
    <row r="18" ht="16" customHeight="1">
      <c r="A18" s="14" t="inlineStr">
        <is>
          <t>ML</t>
        </is>
      </c>
      <c r="B18" s="14" t="inlineStr">
        <is>
          <t>4 models</t>
        </is>
      </c>
      <c r="C18" s="14" t="inlineStr">
        <is>
          <t>28K–500K</t>
        </is>
      </c>
      <c r="D18" s="15" t="inlineStr">
        <is>
          <t>PD / LGD / Fraud / AML scoring</t>
        </is>
      </c>
      <c r="E18" s="14" t="inlineStr">
        <is>
          <t>XGBoost + RF + Isolation Forest</t>
        </is>
      </c>
      <c r="F18" s="14" t="inlineStr">
        <is>
          <t>30</t>
        </is>
      </c>
      <c r="G18" s="14" t="inlineStr">
        <is>
          <t>2026-06-25</t>
        </is>
      </c>
      <c r="H18" s="16" t="inlineStr">
        <is>
          <t>SUCCESS</t>
        </is>
      </c>
    </row>
    <row r="19" ht="16" customHeight="1">
      <c r="A19" s="62" t="inlineStr">
        <is>
          <t>Regulatory</t>
        </is>
      </c>
      <c r="B19" s="62" t="inlineStr">
        <is>
          <t>5 reports</t>
        </is>
      </c>
      <c r="C19" s="62" t="inlineStr">
        <is>
          <t>SARB/Basel</t>
        </is>
      </c>
      <c r="D19" s="63" t="inlineStr">
        <is>
          <t>Capital / LCR / NSFR / SAR reporting</t>
        </is>
      </c>
      <c r="E19" s="62" t="inlineStr">
        <is>
          <t>PySpark + Delta</t>
        </is>
      </c>
      <c r="F19" s="62" t="inlineStr">
        <is>
          <t>10</t>
        </is>
      </c>
      <c r="G19" s="62" t="inlineStr">
        <is>
          <t>2026-06-25</t>
        </is>
      </c>
      <c r="H19" s="64" t="inlineStr">
        <is>
          <t>SUCCESS</t>
        </is>
      </c>
    </row>
  </sheetData>
  <mergeCells count="22">
    <mergeCell ref="A11:B11"/>
    <mergeCell ref="C5:D5"/>
    <mergeCell ref="E5:F5"/>
    <mergeCell ref="A1:H1"/>
    <mergeCell ref="G8:H8"/>
    <mergeCell ref="E8:F8"/>
    <mergeCell ref="C4:D4"/>
    <mergeCell ref="E4:F4"/>
    <mergeCell ref="A7:B7"/>
    <mergeCell ref="G7:H7"/>
    <mergeCell ref="C11:D11"/>
    <mergeCell ref="A2:H2"/>
    <mergeCell ref="A5:B5"/>
    <mergeCell ref="G5:H5"/>
    <mergeCell ref="A8:B8"/>
    <mergeCell ref="C8:D8"/>
    <mergeCell ref="A4:B4"/>
    <mergeCell ref="G4:H4"/>
    <mergeCell ref="C7:D7"/>
    <mergeCell ref="E7:F7"/>
    <mergeCell ref="A13:H13"/>
    <mergeCell ref="E11:H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20" customWidth="1" min="4" max="4"/>
    <col width="20" customWidth="1" min="5" max="5"/>
    <col width="22" customWidth="1" min="6" max="6"/>
    <col width="12" customWidth="1" min="7" max="7"/>
  </cols>
  <sheetData>
    <row r="1" ht="32" customHeight="1">
      <c r="A1" s="60" t="inlineStr">
        <is>
          <t>PRIME CAPITAL BANK — LOAN PORTFOLIO ANALYSIS  |  FY 2025</t>
        </is>
      </c>
    </row>
    <row r="2" ht="22" customHeight="1">
      <c r="A2" s="65" t="inlineStr">
        <is>
          <t>Loan Type</t>
        </is>
      </c>
      <c r="B2" s="65" t="inlineStr">
        <is>
          <t>Book Value (Rm)</t>
        </is>
      </c>
      <c r="C2" s="65" t="inlineStr">
        <is>
          <t>NPL Rate (%)</t>
        </is>
      </c>
      <c r="D2" s="65" t="inlineStr">
        <is>
          <t>ECL Provision (Rm)</t>
        </is>
      </c>
      <c r="E2" s="65" t="inlineStr">
        <is>
          <t>Coverage Ratio (%)</t>
        </is>
      </c>
      <c r="F2" s="65" t="inlineStr">
        <is>
          <t>Avg Interest Rate (%)</t>
        </is>
      </c>
      <c r="G2" s="65" t="inlineStr">
        <is>
          <t>LGD (%)</t>
        </is>
      </c>
    </row>
    <row r="3" ht="18" customHeight="1">
      <c r="A3" s="66" t="inlineStr">
        <is>
          <t>Home Loans</t>
        </is>
      </c>
      <c r="B3" s="67" t="n">
        <v>124800</v>
      </c>
      <c r="C3" s="68" t="n">
        <v>0.012</v>
      </c>
      <c r="D3" s="67" t="n">
        <v>2994</v>
      </c>
      <c r="E3" s="68" t="n">
        <v>0.24</v>
      </c>
      <c r="F3" s="68" t="n">
        <v>0.098</v>
      </c>
      <c r="G3" s="68" t="n">
        <v>0.18</v>
      </c>
    </row>
    <row r="4" ht="18" customHeight="1">
      <c r="A4" s="22" t="inlineStr">
        <is>
          <t>Personal Loans</t>
        </is>
      </c>
      <c r="B4" s="23" t="n">
        <v>48200</v>
      </c>
      <c r="C4" s="24" t="n">
        <v>0.051</v>
      </c>
      <c r="D4" s="23" t="n">
        <v>4918</v>
      </c>
      <c r="E4" s="24" t="n">
        <v>1.02</v>
      </c>
      <c r="F4" s="24" t="n">
        <v>0.224</v>
      </c>
      <c r="G4" s="24" t="n">
        <v>0.42</v>
      </c>
    </row>
    <row r="5" ht="18" customHeight="1">
      <c r="A5" s="66" t="inlineStr">
        <is>
          <t>Vehicle Finance</t>
        </is>
      </c>
      <c r="B5" s="67" t="n">
        <v>67400</v>
      </c>
      <c r="C5" s="68" t="n">
        <v>0.029</v>
      </c>
      <c r="D5" s="67" t="n">
        <v>3893</v>
      </c>
      <c r="E5" s="68" t="n">
        <v>0.5659999999999999</v>
      </c>
      <c r="F5" s="68" t="n">
        <v>0.112</v>
      </c>
      <c r="G5" s="68" t="n">
        <v>0.28</v>
      </c>
    </row>
    <row r="6" ht="18" customHeight="1">
      <c r="A6" s="22" t="inlineStr">
        <is>
          <t>Business Loans</t>
        </is>
      </c>
      <c r="B6" s="23" t="n">
        <v>72200</v>
      </c>
      <c r="C6" s="24" t="n">
        <v>0.038</v>
      </c>
      <c r="D6" s="23" t="n">
        <v>5485</v>
      </c>
      <c r="E6" s="24" t="n">
        <v>0.718</v>
      </c>
      <c r="F6" s="24" t="n">
        <v>0.126</v>
      </c>
      <c r="G6" s="24" t="n">
        <v>0.35</v>
      </c>
    </row>
    <row r="7" ht="20" customHeight="1">
      <c r="A7" s="69" t="inlineStr">
        <is>
          <t>TOTAL / AVERAGE</t>
        </is>
      </c>
      <c r="B7" s="70">
        <f>SUM(B3:B6)</f>
        <v/>
      </c>
      <c r="C7" s="71">
        <f>SUMPRODUCT(B3:B6,C3:C6)/SUM(B3:B6)</f>
        <v/>
      </c>
      <c r="D7" s="70">
        <f>SUM(D3:D6)</f>
        <v/>
      </c>
      <c r="E7" s="71">
        <f>SUMPRODUCT(B3:B6,E3:E6)/SUM(B3:B6)</f>
        <v/>
      </c>
      <c r="F7" s="71">
        <f>SUMPRODUCT(B3:B6,F3:F6)/SUM(B3:B6)</f>
        <v/>
      </c>
      <c r="G7" s="71">
        <f>SUMPRODUCT(B3:B6,G3:G6)/SUM(B3:B6)</f>
        <v/>
      </c>
    </row>
    <row r="8"/>
    <row r="9" ht="14" customHeight="1">
      <c r="A9" s="28" t="inlineStr">
        <is>
          <t>Note: Book values in Rm (Rand millions). NPL = Non-Performing Loans. ECL = Expected Credit Loss (IFRS 9). Coverage Ratio = Provision / NPL Book.</t>
        </is>
      </c>
    </row>
  </sheetData>
  <mergeCells count="2">
    <mergeCell ref="A1:G1"/>
    <mergeCell ref="A9:G9"/>
  </mergeCells>
  <conditionalFormatting sqref="C3:C6">
    <cfRule type="cellIs" priority="1" operator="greaterThan" dxfId="0">
      <formula>0.04</formula>
    </cfRule>
    <cfRule type="cellIs" priority="2" operator="lessThanOrEqual" dxfId="1">
      <formula>0.04</formula>
    </cfRule>
  </conditionalFormatting>
  <conditionalFormatting sqref="E3:E6">
    <cfRule type="cellIs" priority="3" operator="greaterThan" dxfId="1">
      <formula>0.8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6" customWidth="1" min="3" max="3"/>
    <col width="16" customWidth="1" min="4" max="4"/>
    <col width="22" customWidth="1" min="5" max="5"/>
    <col width="22" customWidth="1" min="6" max="6"/>
    <col width="20" customWidth="1" min="7" max="7"/>
  </cols>
  <sheetData>
    <row r="1" ht="32" customHeight="1">
      <c r="A1" s="60" t="inlineStr">
        <is>
          <t>PRIME CAPITAL BANK — FRAUD INTELLIGENCE DASHBOARD  |  FY 2025</t>
        </is>
      </c>
    </row>
    <row r="2" ht="22" customHeight="1">
      <c r="A2" s="65" t="inlineStr">
        <is>
          <t>Month</t>
        </is>
      </c>
      <c r="B2" s="65" t="inlineStr">
        <is>
          <t>Card Transactions</t>
        </is>
      </c>
      <c r="C2" s="65" t="inlineStr">
        <is>
          <t>Fraud Alerts</t>
        </is>
      </c>
      <c r="D2" s="65" t="inlineStr">
        <is>
          <t>Fraud Rate (%)</t>
        </is>
      </c>
      <c r="E2" s="65" t="inlineStr">
        <is>
          <t>False Positive Rate (%)</t>
        </is>
      </c>
      <c r="F2" s="65" t="inlineStr">
        <is>
          <t>Avg Fraud Amount (R)</t>
        </is>
      </c>
      <c r="G2" s="65" t="inlineStr">
        <is>
          <t>Total Fraud Loss (R)</t>
        </is>
      </c>
    </row>
    <row r="3" ht="18" customHeight="1">
      <c r="A3" s="64" t="inlineStr">
        <is>
          <t>Jan 2025</t>
        </is>
      </c>
      <c r="B3" s="67" t="n">
        <v>16200</v>
      </c>
      <c r="C3" s="67">
        <f>ROUND(B3*D3,0)</f>
        <v/>
      </c>
      <c r="D3" s="72" t="n">
        <v>0.0009</v>
      </c>
      <c r="E3" s="68" t="n">
        <v>0.041</v>
      </c>
      <c r="F3" s="73" t="n">
        <v>4850</v>
      </c>
      <c r="G3" s="73">
        <f>C3*F3</f>
        <v/>
      </c>
    </row>
    <row r="4" ht="18" customHeight="1">
      <c r="A4" s="32" t="inlineStr">
        <is>
          <t>Feb 2025</t>
        </is>
      </c>
      <c r="B4" s="23" t="n">
        <v>15800</v>
      </c>
      <c r="C4" s="23">
        <f>ROUND(B4*D4,0)</f>
        <v/>
      </c>
      <c r="D4" s="33" t="n">
        <v>0.0011</v>
      </c>
      <c r="E4" s="24" t="n">
        <v>0.038</v>
      </c>
      <c r="F4" s="34" t="n">
        <v>5200</v>
      </c>
      <c r="G4" s="34">
        <f>C4*F4</f>
        <v/>
      </c>
    </row>
    <row r="5" ht="18" customHeight="1">
      <c r="A5" s="64" t="inlineStr">
        <is>
          <t>Mar 2025</t>
        </is>
      </c>
      <c r="B5" s="67" t="n">
        <v>17100</v>
      </c>
      <c r="C5" s="67">
        <f>ROUND(B5*D5,0)</f>
        <v/>
      </c>
      <c r="D5" s="72" t="n">
        <v>0.0008</v>
      </c>
      <c r="E5" s="68" t="n">
        <v>0.042</v>
      </c>
      <c r="F5" s="73" t="n">
        <v>4600</v>
      </c>
      <c r="G5" s="73">
        <f>C5*F5</f>
        <v/>
      </c>
    </row>
    <row r="6" ht="18" customHeight="1">
      <c r="A6" s="32" t="inlineStr">
        <is>
          <t>Apr 2025</t>
        </is>
      </c>
      <c r="B6" s="23" t="n">
        <v>16600</v>
      </c>
      <c r="C6" s="23">
        <f>ROUND(B6*D6,0)</f>
        <v/>
      </c>
      <c r="D6" s="33" t="n">
        <v>0.0012</v>
      </c>
      <c r="E6" s="24" t="n">
        <v>0.044</v>
      </c>
      <c r="F6" s="34" t="n">
        <v>5800</v>
      </c>
      <c r="G6" s="34">
        <f>C6*F6</f>
        <v/>
      </c>
    </row>
    <row r="7" ht="18" customHeight="1">
      <c r="A7" s="64" t="inlineStr">
        <is>
          <t>May 2025</t>
        </is>
      </c>
      <c r="B7" s="67" t="n">
        <v>17400</v>
      </c>
      <c r="C7" s="67">
        <f>ROUND(B7*D7,0)</f>
        <v/>
      </c>
      <c r="D7" s="72" t="n">
        <v>0.001</v>
      </c>
      <c r="E7" s="68" t="n">
        <v>0.039</v>
      </c>
      <c r="F7" s="73" t="n">
        <v>5100</v>
      </c>
      <c r="G7" s="73">
        <f>C7*F7</f>
        <v/>
      </c>
    </row>
    <row r="8" ht="18" customHeight="1">
      <c r="A8" s="32" t="inlineStr">
        <is>
          <t>Jun 2025</t>
        </is>
      </c>
      <c r="B8" s="23" t="n">
        <v>18200</v>
      </c>
      <c r="C8" s="23">
        <f>ROUND(B8*D8,0)</f>
        <v/>
      </c>
      <c r="D8" s="33" t="n">
        <v>0.0013</v>
      </c>
      <c r="E8" s="24" t="n">
        <v>0.046</v>
      </c>
      <c r="F8" s="34" t="n">
        <v>6200</v>
      </c>
      <c r="G8" s="34">
        <f>C8*F8</f>
        <v/>
      </c>
    </row>
    <row r="9" ht="18" customHeight="1">
      <c r="A9" s="64" t="inlineStr">
        <is>
          <t>Jul 2025</t>
        </is>
      </c>
      <c r="B9" s="67" t="n">
        <v>17800</v>
      </c>
      <c r="C9" s="67">
        <f>ROUND(B9*D9,0)</f>
        <v/>
      </c>
      <c r="D9" s="72" t="n">
        <v>0.0011</v>
      </c>
      <c r="E9" s="68" t="n">
        <v>0.043</v>
      </c>
      <c r="F9" s="73" t="n">
        <v>5500</v>
      </c>
      <c r="G9" s="73">
        <f>C9*F9</f>
        <v/>
      </c>
    </row>
    <row r="10" ht="18" customHeight="1">
      <c r="A10" s="32" t="inlineStr">
        <is>
          <t>Aug 2025</t>
        </is>
      </c>
      <c r="B10" s="23" t="n">
        <v>16900</v>
      </c>
      <c r="C10" s="23">
        <f>ROUND(B10*D10,0)</f>
        <v/>
      </c>
      <c r="D10" s="33" t="n">
        <v>0.0009</v>
      </c>
      <c r="E10" s="24" t="n">
        <v>0.04</v>
      </c>
      <c r="F10" s="34" t="n">
        <v>4900</v>
      </c>
      <c r="G10" s="34">
        <f>C10*F10</f>
        <v/>
      </c>
    </row>
    <row r="11" ht="18" customHeight="1">
      <c r="A11" s="64" t="inlineStr">
        <is>
          <t>Sep 2025</t>
        </is>
      </c>
      <c r="B11" s="67" t="n">
        <v>17200</v>
      </c>
      <c r="C11" s="67">
        <f>ROUND(B11*D11,0)</f>
        <v/>
      </c>
      <c r="D11" s="72" t="n">
        <v>0.0014</v>
      </c>
      <c r="E11" s="68" t="n">
        <v>0.048</v>
      </c>
      <c r="F11" s="73" t="n">
        <v>6800</v>
      </c>
      <c r="G11" s="73">
        <f>C11*F11</f>
        <v/>
      </c>
    </row>
    <row r="12" ht="18" customHeight="1">
      <c r="A12" s="32" t="inlineStr">
        <is>
          <t>Oct 2025</t>
        </is>
      </c>
      <c r="B12" s="23" t="n">
        <v>18500</v>
      </c>
      <c r="C12" s="23">
        <f>ROUND(B12*D12,0)</f>
        <v/>
      </c>
      <c r="D12" s="33" t="n">
        <v>0.0012</v>
      </c>
      <c r="E12" s="24" t="n">
        <v>0.045</v>
      </c>
      <c r="F12" s="34" t="n">
        <v>6100</v>
      </c>
      <c r="G12" s="34">
        <f>C12*F12</f>
        <v/>
      </c>
    </row>
    <row r="13" ht="18" customHeight="1">
      <c r="A13" s="64" t="inlineStr">
        <is>
          <t>Nov 2025</t>
        </is>
      </c>
      <c r="B13" s="67" t="n">
        <v>19800</v>
      </c>
      <c r="C13" s="67">
        <f>ROUND(B13*D13,0)</f>
        <v/>
      </c>
      <c r="D13" s="72" t="n">
        <v>0.0013</v>
      </c>
      <c r="E13" s="68" t="n">
        <v>0.047</v>
      </c>
      <c r="F13" s="73" t="n">
        <v>6400</v>
      </c>
      <c r="G13" s="73">
        <f>C13*F13</f>
        <v/>
      </c>
    </row>
    <row r="14" ht="18" customHeight="1">
      <c r="A14" s="32" t="inlineStr">
        <is>
          <t>Dec 2025</t>
        </is>
      </c>
      <c r="B14" s="23" t="n">
        <v>22100</v>
      </c>
      <c r="C14" s="23">
        <f>ROUND(B14*D14,0)</f>
        <v/>
      </c>
      <c r="D14" s="33" t="n">
        <v>0.0011</v>
      </c>
      <c r="E14" s="24" t="n">
        <v>0.032</v>
      </c>
      <c r="F14" s="34" t="n">
        <v>5300</v>
      </c>
      <c r="G14" s="34">
        <f>C14*F14</f>
        <v/>
      </c>
    </row>
    <row r="15" ht="20" customHeight="1">
      <c r="A15" s="74" t="inlineStr">
        <is>
          <t>TOTAL / AVG</t>
        </is>
      </c>
      <c r="B15" s="70">
        <f>SUM(B3:B14)</f>
        <v/>
      </c>
      <c r="C15" s="70">
        <f>SUM(C3:C14)</f>
        <v/>
      </c>
      <c r="D15" s="75">
        <f>AVERAGE(D3:D14)</f>
        <v/>
      </c>
      <c r="E15" s="71">
        <f>AVERAGE(E3:E14)</f>
        <v/>
      </c>
      <c r="F15" s="76">
        <f>AVERAGE(F3:F14)</f>
        <v/>
      </c>
      <c r="G15" s="76">
        <f>SUM(G3:G14)</f>
        <v/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22" customWidth="1" min="3" max="3"/>
    <col width="12" customWidth="1" min="4" max="4"/>
    <col width="14" customWidth="1" min="5" max="5"/>
  </cols>
  <sheetData>
    <row r="1" ht="32" customHeight="1">
      <c r="A1" s="60" t="inlineStr">
        <is>
          <t>PRIME CAPITAL BANK — REGULATORY CAPITAL &amp; LIQUIDITY  |  Basel III / SARB</t>
        </is>
      </c>
    </row>
    <row r="2" ht="22" customHeight="1">
      <c r="A2" s="65" t="inlineStr">
        <is>
          <t>Ratio</t>
        </is>
      </c>
      <c r="B2" s="65" t="inlineStr">
        <is>
          <t>Actual (%)</t>
        </is>
      </c>
      <c r="C2" s="65" t="inlineStr">
        <is>
          <t>Min Requirement (%)</t>
        </is>
      </c>
      <c r="D2" s="65" t="inlineStr">
        <is>
          <t>Buffer (%)</t>
        </is>
      </c>
      <c r="E2" s="65" t="inlineStr">
        <is>
          <t>Status</t>
        </is>
      </c>
    </row>
    <row r="3" ht="16" customHeight="1">
      <c r="A3" s="10" t="inlineStr">
        <is>
          <t>CAPITAL ADEQUACY</t>
        </is>
      </c>
      <c r="B3" s="52" t="n"/>
      <c r="C3" s="52" t="n"/>
      <c r="D3" s="52" t="n"/>
      <c r="E3" s="53" t="n"/>
    </row>
    <row r="4" ht="20" customHeight="1">
      <c r="A4" s="38" t="inlineStr">
        <is>
          <t>Common Equity Tier 1 (CET1)</t>
        </is>
      </c>
      <c r="B4" s="39" t="n">
        <v>0.142</v>
      </c>
      <c r="C4" s="39" t="n">
        <v>0.07000000000000001</v>
      </c>
      <c r="D4" s="39">
        <f>B4-C4</f>
        <v/>
      </c>
      <c r="E4" s="40" t="inlineStr">
        <is>
          <t>COMPLIANT</t>
        </is>
      </c>
    </row>
    <row r="5" ht="20" customHeight="1">
      <c r="A5" s="38" t="inlineStr">
        <is>
          <t>Tier 1 Capital Ratio</t>
        </is>
      </c>
      <c r="B5" s="77" t="n">
        <v>0.158</v>
      </c>
      <c r="C5" s="77" t="n">
        <v>0.08500000000000001</v>
      </c>
      <c r="D5" s="77">
        <f>B5-C5</f>
        <v/>
      </c>
      <c r="E5" s="40" t="inlineStr">
        <is>
          <t>COMPLIANT</t>
        </is>
      </c>
    </row>
    <row r="6" ht="20" customHeight="1">
      <c r="A6" s="38" t="inlineStr">
        <is>
          <t>Total Capital Adequacy Ratio (CAR)</t>
        </is>
      </c>
      <c r="B6" s="39" t="n">
        <v>0.174</v>
      </c>
      <c r="C6" s="39" t="n">
        <v>0.105</v>
      </c>
      <c r="D6" s="39">
        <f>B6-C6</f>
        <v/>
      </c>
      <c r="E6" s="40" t="inlineStr">
        <is>
          <t>COMPLIANT</t>
        </is>
      </c>
    </row>
    <row r="7" ht="16" customHeight="1">
      <c r="A7" s="10" t="inlineStr">
        <is>
          <t>LIQUIDITY REQUIREMENTS</t>
        </is>
      </c>
      <c r="B7" s="52" t="n"/>
      <c r="C7" s="52" t="n"/>
      <c r="D7" s="52" t="n"/>
      <c r="E7" s="53" t="n"/>
    </row>
    <row r="8" ht="20" customHeight="1">
      <c r="A8" s="38" t="inlineStr">
        <is>
          <t>Liquidity Coverage Ratio (LCR)</t>
        </is>
      </c>
      <c r="B8" s="39" t="n">
        <v>1.284</v>
      </c>
      <c r="C8" s="39" t="n">
        <v>1</v>
      </c>
      <c r="D8" s="39">
        <f>B8-C8</f>
        <v/>
      </c>
      <c r="E8" s="40" t="inlineStr">
        <is>
          <t>COMPLIANT</t>
        </is>
      </c>
    </row>
    <row r="9" ht="20" customHeight="1">
      <c r="A9" s="38" t="inlineStr">
        <is>
          <t>Net Stable Funding Ratio (NSFR)</t>
        </is>
      </c>
      <c r="B9" s="77" t="n">
        <v>1.126</v>
      </c>
      <c r="C9" s="77" t="n">
        <v>1</v>
      </c>
      <c r="D9" s="77">
        <f>B9-C9</f>
        <v/>
      </c>
      <c r="E9" s="40" t="inlineStr">
        <is>
          <t>COMPLIANT</t>
        </is>
      </c>
    </row>
    <row r="10" ht="20" customHeight="1">
      <c r="A10" s="38" t="inlineStr">
        <is>
          <t>Leverage Ratio</t>
        </is>
      </c>
      <c r="B10" s="39" t="n">
        <v>0.068</v>
      </c>
      <c r="C10" s="39" t="n">
        <v>0.03</v>
      </c>
      <c r="D10" s="39">
        <f>B10-C10</f>
        <v/>
      </c>
      <c r="E10" s="40" t="inlineStr">
        <is>
          <t>COMPLIANT</t>
        </is>
      </c>
    </row>
    <row r="11"/>
    <row r="12" ht="14" customHeight="1">
      <c r="A12" s="28" t="inlineStr">
        <is>
          <t>Source: SARB Prudential Authority. Basel III phased implementation. Data: Databricks Regulatory Reporting, 2026-06-25.</t>
        </is>
      </c>
    </row>
  </sheetData>
  <mergeCells count="4">
    <mergeCell ref="A1:E1"/>
    <mergeCell ref="A7:E7"/>
    <mergeCell ref="A12:E12"/>
    <mergeCell ref="A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30" customWidth="1" min="2" max="2"/>
    <col width="18" customWidth="1" min="3" max="3"/>
    <col width="10" customWidth="1" min="4" max="4"/>
    <col width="11" customWidth="1" min="5" max="5"/>
    <col width="10" customWidth="1" min="6" max="6"/>
    <col width="10" customWidth="1" min="7" max="7"/>
    <col width="14" customWidth="1" min="8" max="8"/>
  </cols>
  <sheetData>
    <row r="1" ht="32" customHeight="1">
      <c r="A1" s="60" t="inlineStr">
        <is>
          <t>PRIME CAPITAL BANK — MACHINE LEARNING MODEL REGISTRY  |  FY 2025</t>
        </is>
      </c>
    </row>
    <row r="2" ht="22" customHeight="1">
      <c r="A2" s="65" t="inlineStr">
        <is>
          <t>Model</t>
        </is>
      </c>
      <c r="B2" s="65" t="inlineStr">
        <is>
          <t>Algorithm</t>
        </is>
      </c>
      <c r="C2" s="65" t="inlineStr">
        <is>
          <t>Training Records</t>
        </is>
      </c>
      <c r="D2" s="65" t="inlineStr">
        <is>
          <t>AUC-ROC</t>
        </is>
      </c>
      <c r="E2" s="65" t="inlineStr">
        <is>
          <t>Precision</t>
        </is>
      </c>
      <c r="F2" s="65" t="inlineStr">
        <is>
          <t>Recall</t>
        </is>
      </c>
      <c r="G2" s="65" t="inlineStr">
        <is>
          <t>F1 Score</t>
        </is>
      </c>
      <c r="H2" s="65" t="inlineStr">
        <is>
          <t>Last Trained</t>
        </is>
      </c>
    </row>
    <row r="3" ht="20" customHeight="1">
      <c r="A3" s="64" t="inlineStr">
        <is>
          <t>Probability of Default (PD)</t>
        </is>
      </c>
      <c r="B3" s="63" t="inlineStr">
        <is>
          <t>XGBoost</t>
        </is>
      </c>
      <c r="C3" s="78" t="n">
        <v>28000</v>
      </c>
      <c r="D3" s="44" t="n">
        <v>0.847</v>
      </c>
      <c r="E3" s="79" t="n">
        <v>0.781</v>
      </c>
      <c r="F3" s="79" t="n">
        <v>0.823</v>
      </c>
      <c r="G3" s="79">
        <f>2*E3*F3/(E3+F3)</f>
        <v/>
      </c>
      <c r="H3" s="62" t="inlineStr">
        <is>
          <t>2026-06-25</t>
        </is>
      </c>
    </row>
    <row r="4" ht="20" customHeight="1">
      <c r="A4" s="32" t="inlineStr">
        <is>
          <t>Loss Given Default (LGD)</t>
        </is>
      </c>
      <c r="B4" s="47" t="inlineStr">
        <is>
          <t>Gradient Boosting Regressor</t>
        </is>
      </c>
      <c r="C4" s="48" t="n">
        <v>28000</v>
      </c>
      <c r="D4" s="44" t="n">
        <v>0.8120000000000001</v>
      </c>
      <c r="E4" s="49" t="n">
        <v>0.756</v>
      </c>
      <c r="F4" s="49" t="n">
        <v>0.798</v>
      </c>
      <c r="G4" s="49">
        <f>2*E4*F4/(E4+F4)</f>
        <v/>
      </c>
      <c r="H4" s="50" t="inlineStr">
        <is>
          <t>2026-06-25</t>
        </is>
      </c>
    </row>
    <row r="5" ht="20" customHeight="1">
      <c r="A5" s="64" t="inlineStr">
        <is>
          <t>Fraud Ensemble</t>
        </is>
      </c>
      <c r="B5" s="63" t="inlineStr">
        <is>
          <t>Random Forest + XGBoost</t>
        </is>
      </c>
      <c r="C5" s="78" t="n">
        <v>199600</v>
      </c>
      <c r="D5" s="51" t="n">
        <v>0.963</v>
      </c>
      <c r="E5" s="79" t="n">
        <v>0.887</v>
      </c>
      <c r="F5" s="79" t="n">
        <v>0.912</v>
      </c>
      <c r="G5" s="79">
        <f>2*E5*F5/(E5+F5)</f>
        <v/>
      </c>
      <c r="H5" s="62" t="inlineStr">
        <is>
          <t>2026-06-25</t>
        </is>
      </c>
    </row>
    <row r="6" ht="20" customHeight="1">
      <c r="A6" s="32" t="inlineStr">
        <is>
          <t>AML Risk Scorer</t>
        </is>
      </c>
      <c r="B6" s="47" t="inlineStr">
        <is>
          <t>Isolation Forest + GBM</t>
        </is>
      </c>
      <c r="C6" s="48" t="n">
        <v>499500</v>
      </c>
      <c r="D6" s="51" t="n">
        <v>0.891</v>
      </c>
      <c r="E6" s="49" t="n">
        <v>0.834</v>
      </c>
      <c r="F6" s="49" t="n">
        <v>0.867</v>
      </c>
      <c r="G6" s="49">
        <f>2*E6*F6/(E6+F6)</f>
        <v/>
      </c>
      <c r="H6" s="50" t="inlineStr">
        <is>
          <t>2026-06-25</t>
        </is>
      </c>
    </row>
    <row r="7" ht="8" customHeight="1"/>
    <row r="8" ht="16" customHeight="1">
      <c r="A8" s="10" t="inlineStr">
        <is>
          <t>PERFORMANCE THRESHOLDS</t>
        </is>
      </c>
      <c r="B8" s="52" t="n"/>
      <c r="C8" s="52" t="n"/>
      <c r="D8" s="52" t="n"/>
      <c r="E8" s="52" t="n"/>
      <c r="F8" s="52" t="n"/>
      <c r="G8" s="52" t="n"/>
      <c r="H8" s="53" t="n"/>
    </row>
    <row r="9" ht="16" customHeight="1">
      <c r="A9" s="10" t="inlineStr">
        <is>
          <t>Threshold</t>
        </is>
      </c>
      <c r="B9" s="10" t="inlineStr">
        <is>
          <t>AUC-ROC Range</t>
        </is>
      </c>
      <c r="C9" s="10" t="inlineStr">
        <is>
          <t>Implication</t>
        </is>
      </c>
      <c r="D9" s="52" t="n"/>
      <c r="E9" s="52" t="n"/>
      <c r="F9" s="52" t="n"/>
      <c r="G9" s="52" t="n"/>
      <c r="H9" s="53" t="n"/>
    </row>
    <row r="10" ht="16" customHeight="1">
      <c r="A10" s="54" t="inlineStr">
        <is>
          <t>Excellent</t>
        </is>
      </c>
      <c r="B10" s="55" t="inlineStr">
        <is>
          <t>&gt;= 0.900</t>
        </is>
      </c>
      <c r="C10" s="56" t="inlineStr">
        <is>
          <t>Production-ready — quarterly review cycle</t>
        </is>
      </c>
      <c r="D10" s="52" t="n"/>
      <c r="E10" s="52" t="n"/>
      <c r="F10" s="52" t="n"/>
      <c r="G10" s="52" t="n"/>
      <c r="H10" s="53" t="n"/>
    </row>
    <row r="11" ht="16" customHeight="1">
      <c r="A11" s="57" t="inlineStr">
        <is>
          <t>Good</t>
        </is>
      </c>
      <c r="B11" s="55" t="inlineStr">
        <is>
          <t>&gt;= 0.800</t>
        </is>
      </c>
      <c r="C11" s="56" t="inlineStr">
        <is>
          <t>Acceptable — monthly monitoring</t>
        </is>
      </c>
      <c r="D11" s="52" t="n"/>
      <c r="E11" s="52" t="n"/>
      <c r="F11" s="52" t="n"/>
      <c r="G11" s="52" t="n"/>
      <c r="H11" s="53" t="n"/>
    </row>
    <row r="12" ht="16" customHeight="1">
      <c r="A12" s="58" t="inlineStr">
        <is>
          <t>Marginal</t>
        </is>
      </c>
      <c r="B12" s="55" t="inlineStr">
        <is>
          <t>&gt;= 0.700</t>
        </is>
      </c>
      <c r="C12" s="56" t="inlineStr">
        <is>
          <t>Needs improvement — weekly review</t>
        </is>
      </c>
      <c r="D12" s="52" t="n"/>
      <c r="E12" s="52" t="n"/>
      <c r="F12" s="52" t="n"/>
      <c r="G12" s="52" t="n"/>
      <c r="H12" s="53" t="n"/>
    </row>
    <row r="13" ht="16" customHeight="1">
      <c r="A13" s="59" t="inlineStr">
        <is>
          <t>Poor</t>
        </is>
      </c>
      <c r="B13" s="55" t="inlineStr">
        <is>
          <t>&lt; 0.700</t>
        </is>
      </c>
      <c r="C13" s="56" t="inlineStr">
        <is>
          <t>Requires retraining or replacement</t>
        </is>
      </c>
      <c r="D13" s="52" t="n"/>
      <c r="E13" s="52" t="n"/>
      <c r="F13" s="52" t="n"/>
      <c r="G13" s="52" t="n"/>
      <c r="H13" s="53" t="n"/>
    </row>
  </sheetData>
  <mergeCells count="7">
    <mergeCell ref="C11:H11"/>
    <mergeCell ref="C10:H10"/>
    <mergeCell ref="C13:H13"/>
    <mergeCell ref="C9:H9"/>
    <mergeCell ref="A1:H1"/>
    <mergeCell ref="C12:H12"/>
    <mergeCell ref="A8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2026-06-25T13:39:01Z</dcterms:created>
  <dcterms:modified xmlns:dcterms="http://purl.org/dc/terms/" xmlns:xsi="http://www.w3.org/2001/XMLSchema-instance" xsi:type="dcterms:W3CDTF">2026-08-12T17:11:03Z</dcterms:modified>
</cp:coreProperties>
</file>